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GA\CONTROLE 2035\Fiches de contrôle\"/>
    </mc:Choice>
  </mc:AlternateContent>
  <bookViews>
    <workbookView xWindow="0" yWindow="0" windowWidth="28800" windowHeight="12432"/>
  </bookViews>
  <sheets>
    <sheet name="MADELIN 2024" sheetId="1" r:id="rId1"/>
  </sheets>
  <externalReferences>
    <externalReference r:id="rId2"/>
  </externalReferences>
  <definedNames>
    <definedName name="CRM">[1]Feuil3!$C$1:$C$7</definedName>
    <definedName name="ECCVAG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H17" i="1"/>
  <c r="G10" i="1"/>
  <c r="G11" i="1" s="1"/>
  <c r="I11" i="1" s="1"/>
  <c r="F12" i="1"/>
  <c r="G9" i="1" s="1"/>
  <c r="I10" i="1" l="1"/>
  <c r="G21" i="1"/>
  <c r="G22" i="1" s="1"/>
  <c r="I9" i="1"/>
  <c r="F21" i="1"/>
  <c r="F22" i="1" s="1"/>
  <c r="E21" i="1"/>
  <c r="H21" i="1" l="1"/>
  <c r="E22" i="1"/>
</calcChain>
</file>

<file path=xl/comments1.xml><?xml version="1.0" encoding="utf-8"?>
<comments xmlns="http://schemas.openxmlformats.org/spreadsheetml/2006/main">
  <authors>
    <author>user</author>
  </authors>
  <commentList>
    <comment ref="F11" authorId="0" shapeId="0">
      <text>
        <r>
          <rPr>
            <sz val="9"/>
            <color indexed="81"/>
            <rFont val="Tahoma"/>
            <charset val="1"/>
          </rPr>
          <t xml:space="preserve">Revenus exonérés en application des articles 44 sexies à 4 nonies, 44 terdecies à 44 quindecies ou au 9 de l'article 93 du Code Général des Impôts (ZFU,…)
</t>
        </r>
      </text>
    </comment>
    <comment ref="F12" authorId="0" shapeId="0">
      <text>
        <r>
          <rPr>
            <sz val="9"/>
            <color indexed="81"/>
            <rFont val="Tahoma"/>
            <charset val="1"/>
          </rPr>
          <t xml:space="preserve">Le bénéfice imposable s'entend du bénéfice avant déduction des cotisations facultatives et est majoré des résultats exonérés. Il ne tient pas compte des PMV professionnelles à LT
</t>
        </r>
      </text>
    </comment>
    <comment ref="G17" authorId="0" shapeId="0">
      <text>
        <r>
          <rPr>
            <sz val="9"/>
            <color indexed="81"/>
            <rFont val="Tahoma"/>
            <charset val="1"/>
          </rPr>
          <t>La limite de déduction des cotisations facultatives doit être réduite du montant des versement de l'entreprise sur le plan d'épargne pour la retraite collectif</t>
        </r>
      </text>
    </comment>
  </commentList>
</comments>
</file>

<file path=xl/sharedStrings.xml><?xml version="1.0" encoding="utf-8"?>
<sst xmlns="http://schemas.openxmlformats.org/spreadsheetml/2006/main" count="32" uniqueCount="32">
  <si>
    <t>Adhérent :</t>
  </si>
  <si>
    <t>Exercice clos au :</t>
  </si>
  <si>
    <t xml:space="preserve">Bénéfice définitif x 3,75% </t>
  </si>
  <si>
    <t>Indiquer ici les charges sociales facultatives (case BU/2035A)</t>
  </si>
  <si>
    <t>Plafond annuel de la Sécurité sociale :  CSF *7%</t>
  </si>
  <si>
    <t>Divers à déduire, éxonération sur le bénéfice ZFU / ZRR</t>
  </si>
  <si>
    <t xml:space="preserve">8 x Plafond annuel de la Sécurité sociale : </t>
  </si>
  <si>
    <t>Base à prendre en compte pour le plafond de déductibilité</t>
  </si>
  <si>
    <t>Perte d'emploi</t>
  </si>
  <si>
    <t>Prévoyance et Santé</t>
  </si>
  <si>
    <t>Retraite *</t>
  </si>
  <si>
    <t>TOTAL</t>
  </si>
  <si>
    <t>Contrat Madelin de l'exploitant</t>
  </si>
  <si>
    <t>Contrat Madelin du conjoint collaborateur</t>
  </si>
  <si>
    <t>Rachat de cotisations facultatives</t>
  </si>
  <si>
    <t>Charges sociales facultatives</t>
  </si>
  <si>
    <t>Plancher/Plafond de déduction</t>
  </si>
  <si>
    <t>Réintégrations à effectuer</t>
  </si>
  <si>
    <t>*</t>
  </si>
  <si>
    <t>Cotisations dont la déduction est plafonnée pour le professionnel libéral. Trois observations liminaires :</t>
  </si>
  <si>
    <t>* il a été mis en place des planchers et des plafonds de déduction ; ces planchers permettent aux professionnels</t>
  </si>
  <si>
    <t>libéraux ayant de faibles revenus professionnels, voire un déficit, de bénéficier en partie du dispositif.</t>
  </si>
  <si>
    <t>* le bénéfice à prendre en compte pour l'appréciation des plafonds s'entend :</t>
  </si>
  <si>
    <t>- avant déduction des cotisations facultatives,</t>
  </si>
  <si>
    <t>- avant déduction des exonérations de type ZFU,</t>
  </si>
  <si>
    <t>- sans tenir compte des plus ou moins-values professionnelles à long terme,</t>
  </si>
  <si>
    <t>- sans que le bénéfice disponible de l'exercice ne soit minoré des éventuels déficits BNC des années antérieures.</t>
  </si>
  <si>
    <t>Loi Madelin - Cotisations de l'exploitant- GRILLE DE CALCUL EXERCICE 2024</t>
  </si>
  <si>
    <t>Plafond Sécurité Sociale 2024</t>
  </si>
  <si>
    <t>Bénéfice ou (déficit 2024: mettre un moins devant le chiffre)</t>
  </si>
  <si>
    <t>Limite réduite des sommes éventuellement versées au titre du PERCO ainsi que les rachats des PER en 2024</t>
  </si>
  <si>
    <t>* en cas d'année civile incomplète, le plafond (46368 €) doit être réduit au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</si>
</sst>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1]_-;\-* #,##0.00\ [$€-1]_-;_-* &quot;-&quot;??\ [$€-1]_-"/>
    <numFmt numFmtId="166" formatCode="#,##0\ &quot;€&quot;"/>
    <numFmt numFmtId="167" formatCode="_-* #,##0.00\ [$€-1]_-;\-* #,##0.00\ [$€-1]_-;_-* &quot;-&quot;??\ [$€-1]_-;_-@_-"/>
    <numFmt numFmtId="168" formatCode="_-* #,##0\ [$€-1]_-;\-* #,##0\ [$€-1]_-;_-* &quot;-&quot;??\ [$€-1]_-"/>
    <numFmt numFmtId="169" formatCode="_-* #,##0\ [$€-1]_-;\-* #,##0\ [$€-1]_-;_-* &quot;-&quot;??\ [$€-1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33CC"/>
      <name val="Calibri"/>
      <family val="2"/>
      <scheme val="minor"/>
    </font>
    <font>
      <b/>
      <sz val="10"/>
      <color rgb="FFFF33CC"/>
      <name val="Calibri"/>
      <family val="2"/>
      <scheme val="minor"/>
    </font>
    <font>
      <b/>
      <sz val="10"/>
      <color indexed="14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4" fillId="0" borderId="0" xfId="1" applyFont="1" applyProtection="1">
      <protection hidden="1"/>
    </xf>
    <xf numFmtId="0" fontId="5" fillId="0" borderId="0" xfId="1" applyFont="1" applyAlignment="1" applyProtection="1">
      <alignment horizontal="right"/>
      <protection hidden="1"/>
    </xf>
    <xf numFmtId="0" fontId="5" fillId="0" borderId="0" xfId="1" quotePrefix="1" applyNumberFormat="1" applyFont="1" applyAlignment="1" applyProtection="1">
      <alignment horizontal="right"/>
      <protection hidden="1"/>
    </xf>
    <xf numFmtId="0" fontId="1" fillId="0" borderId="0" xfId="2" applyFont="1"/>
    <xf numFmtId="14" fontId="5" fillId="0" borderId="0" xfId="1" applyNumberFormat="1" applyFont="1" applyAlignment="1" applyProtection="1">
      <alignment horizontal="right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4" fillId="0" borderId="0" xfId="1" applyFont="1" applyProtection="1">
      <protection locked="0"/>
    </xf>
    <xf numFmtId="0" fontId="4" fillId="0" borderId="0" xfId="1" applyFont="1" applyFill="1" applyProtection="1">
      <protection locked="0"/>
    </xf>
    <xf numFmtId="164" fontId="4" fillId="2" borderId="0" xfId="1" applyNumberFormat="1" applyFont="1" applyFill="1" applyProtection="1">
      <protection locked="0"/>
    </xf>
    <xf numFmtId="0" fontId="4" fillId="0" borderId="0" xfId="1" applyFont="1" applyAlignment="1" applyProtection="1">
      <alignment vertical="center" wrapText="1"/>
      <protection locked="0"/>
    </xf>
    <xf numFmtId="165" fontId="4" fillId="3" borderId="2" xfId="1" applyNumberFormat="1" applyFont="1" applyFill="1" applyBorder="1" applyProtection="1">
      <protection locked="0"/>
    </xf>
    <xf numFmtId="165" fontId="4" fillId="0" borderId="0" xfId="1" applyNumberFormat="1" applyFont="1" applyBorder="1" applyProtection="1">
      <protection locked="0"/>
    </xf>
    <xf numFmtId="0" fontId="4" fillId="0" borderId="0" xfId="1" quotePrefix="1" applyFont="1" applyBorder="1" applyAlignment="1" applyProtection="1">
      <alignment horizontal="left"/>
      <protection locked="0"/>
    </xf>
    <xf numFmtId="166" fontId="4" fillId="0" borderId="0" xfId="1" applyNumberFormat="1" applyFont="1" applyProtection="1">
      <protection locked="0"/>
    </xf>
    <xf numFmtId="0" fontId="4" fillId="0" borderId="0" xfId="1" applyFont="1" applyBorder="1" applyAlignment="1" applyProtection="1">
      <alignment horizontal="left"/>
      <protection locked="0"/>
    </xf>
    <xf numFmtId="165" fontId="5" fillId="0" borderId="2" xfId="1" applyNumberFormat="1" applyFont="1" applyBorder="1" applyProtection="1">
      <protection locked="0"/>
    </xf>
    <xf numFmtId="0" fontId="5" fillId="0" borderId="0" xfId="1" quotePrefix="1" applyFont="1" applyFill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center" vertical="center" wrapText="1"/>
      <protection locked="0"/>
    </xf>
    <xf numFmtId="167" fontId="4" fillId="0" borderId="0" xfId="1" applyNumberFormat="1" applyFont="1" applyProtection="1">
      <protection locked="0"/>
    </xf>
    <xf numFmtId="165" fontId="5" fillId="0" borderId="2" xfId="3" applyNumberFormat="1" applyFont="1" applyFill="1" applyBorder="1" applyProtection="1">
      <protection locked="0"/>
    </xf>
    <xf numFmtId="168" fontId="10" fillId="0" borderId="0" xfId="3" applyNumberFormat="1" applyFont="1" applyFill="1" applyBorder="1" applyAlignment="1" applyProtection="1">
      <alignment vertical="center"/>
      <protection locked="0"/>
    </xf>
    <xf numFmtId="168" fontId="11" fillId="0" borderId="0" xfId="3" applyNumberFormat="1" applyFont="1" applyFill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169" fontId="13" fillId="0" borderId="0" xfId="1" applyNumberFormat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1" fillId="0" borderId="0" xfId="4" applyFont="1"/>
    <xf numFmtId="0" fontId="14" fillId="0" borderId="0" xfId="4" applyFont="1"/>
    <xf numFmtId="0" fontId="15" fillId="0" borderId="0" xfId="4" applyFont="1"/>
    <xf numFmtId="0" fontId="2" fillId="0" borderId="0" xfId="2" applyFont="1"/>
    <xf numFmtId="0" fontId="16" fillId="0" borderId="0" xfId="2" applyFont="1"/>
    <xf numFmtId="0" fontId="12" fillId="0" borderId="0" xfId="1" quotePrefix="1" applyFont="1" applyBorder="1" applyAlignment="1" applyProtection="1">
      <alignment vertical="center"/>
      <protection locked="0"/>
    </xf>
    <xf numFmtId="0" fontId="5" fillId="0" borderId="0" xfId="1" applyFont="1" applyAlignment="1" applyProtection="1">
      <alignment horizontal="left"/>
      <protection hidden="1"/>
    </xf>
    <xf numFmtId="0" fontId="7" fillId="0" borderId="0" xfId="1" applyFont="1" applyAlignment="1" applyProtection="1">
      <alignment horizontal="center"/>
      <protection locked="0"/>
    </xf>
    <xf numFmtId="0" fontId="4" fillId="0" borderId="0" xfId="1" quotePrefix="1" applyFont="1" applyAlignment="1" applyProtection="1">
      <alignment horizontal="left"/>
      <protection locked="0"/>
    </xf>
    <xf numFmtId="0" fontId="4" fillId="0" borderId="1" xfId="1" quotePrefix="1" applyFont="1" applyBorder="1" applyAlignment="1" applyProtection="1">
      <alignment horizontal="left"/>
      <protection locked="0"/>
    </xf>
    <xf numFmtId="0" fontId="4" fillId="0" borderId="0" xfId="1" applyFont="1" applyAlignment="1" applyProtection="1">
      <alignment horizontal="left"/>
      <protection locked="0"/>
    </xf>
    <xf numFmtId="0" fontId="4" fillId="0" borderId="1" xfId="1" applyFont="1" applyBorder="1" applyAlignment="1" applyProtection="1">
      <alignment horizontal="left"/>
      <protection locked="0"/>
    </xf>
    <xf numFmtId="0" fontId="5" fillId="0" borderId="0" xfId="1" quotePrefix="1" applyFont="1" applyAlignment="1" applyProtection="1">
      <alignment horizontal="left"/>
      <protection locked="0"/>
    </xf>
    <xf numFmtId="0" fontId="5" fillId="0" borderId="1" xfId="1" quotePrefix="1" applyFont="1" applyBorder="1" applyAlignment="1" applyProtection="1">
      <alignment horizontal="left"/>
      <protection locked="0"/>
    </xf>
    <xf numFmtId="0" fontId="5" fillId="0" borderId="0" xfId="1" applyFont="1" applyFill="1" applyBorder="1" applyAlignment="1" applyProtection="1">
      <alignment horizontal="left"/>
      <protection locked="0"/>
    </xf>
    <xf numFmtId="0" fontId="5" fillId="0" borderId="1" xfId="1" applyFont="1" applyFill="1" applyBorder="1" applyAlignment="1" applyProtection="1">
      <alignment horizontal="left"/>
      <protection locked="0"/>
    </xf>
    <xf numFmtId="0" fontId="9" fillId="0" borderId="0" xfId="4" applyFont="1" applyAlignment="1">
      <alignment horizontal="left" vertical="top"/>
    </xf>
  </cellXfs>
  <cellStyles count="5">
    <cellStyle name="Monétaire 2 2 3" xfId="3"/>
    <cellStyle name="Normal" xfId="0" builtinId="0"/>
    <cellStyle name="Normal 2 2 2" xfId="4"/>
    <cellStyle name="Normal 6" xfId="2"/>
    <cellStyle name="Normal_Madelin Disponible 20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167637</xdr:colOff>
      <xdr:row>2</xdr:row>
      <xdr:rowOff>171451</xdr:rowOff>
    </xdr:from>
    <xdr:to>
      <xdr:col>0</xdr:col>
      <xdr:colOff>213356</xdr:colOff>
      <xdr:row>3</xdr:row>
      <xdr:rowOff>26670</xdr:rowOff>
    </xdr:to>
    <xdr:sp macro="" textlink="">
      <xdr:nvSpPr>
        <xdr:cNvPr id="2" name="ZoneTexte 1"/>
        <xdr:cNvSpPr txBox="1"/>
      </xdr:nvSpPr>
      <xdr:spPr>
        <a:xfrm flipH="1">
          <a:off x="167637" y="55245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accent5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>
              <a:solidFill>
                <a:schemeClr val="accent5"/>
              </a:solidFill>
            </a:rPr>
            <a:t>Remise</a:t>
          </a:r>
          <a:r>
            <a:rPr lang="fr-FR" sz="1100" b="1" baseline="0">
              <a:solidFill>
                <a:schemeClr val="accent5"/>
              </a:solidFill>
            </a:rPr>
            <a:t> à zéro</a:t>
          </a:r>
          <a:endParaRPr lang="fr-FR" sz="1100" b="1">
            <a:solidFill>
              <a:schemeClr val="accent5"/>
            </a:solidFill>
          </a:endParaRP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ERVER\agapl2b\AGA\CONTROLE%202035\Fiches%20de%20contr&#244;le\GRILLE%20CONTROLE%20ECV_2016_V8_B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madelin 2016"/>
      <sheetName val="Feuil2"/>
      <sheetName val="Feuil3"/>
    </sheetNames>
    <sheetDataSet>
      <sheetData sheetId="0"/>
      <sheetData sheetId="1"/>
      <sheetData sheetId="2"/>
      <sheetData sheetId="3">
        <row r="1">
          <cell r="C1">
            <v>1</v>
          </cell>
        </row>
        <row r="2">
          <cell r="C2">
            <v>2</v>
          </cell>
        </row>
        <row r="3">
          <cell r="C3">
            <v>3</v>
          </cell>
        </row>
        <row r="4">
          <cell r="C4">
            <v>4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I35"/>
  <sheetViews>
    <sheetView showGridLines="0" tabSelected="1" workbookViewId="0">
      <selection activeCell="B36" sqref="B36"/>
    </sheetView>
  </sheetViews>
  <sheetFormatPr baseColWidth="10" defaultColWidth="11.44140625" defaultRowHeight="14.4" x14ac:dyDescent="0.3"/>
  <cols>
    <col min="1" max="1" width="4.88671875" style="4" customWidth="1"/>
    <col min="2" max="2" width="7.6640625" style="4" customWidth="1"/>
    <col min="3" max="4" width="11.44140625" style="4"/>
    <col min="5" max="5" width="14.33203125" style="4" customWidth="1"/>
    <col min="6" max="6" width="16.33203125" style="4" customWidth="1"/>
    <col min="7" max="7" width="20.6640625" style="4" customWidth="1"/>
    <col min="8" max="8" width="50.44140625" style="4" customWidth="1"/>
    <col min="9" max="16384" width="11.44140625" style="4"/>
  </cols>
  <sheetData>
    <row r="1" spans="1:9" x14ac:dyDescent="0.3">
      <c r="A1" s="1"/>
      <c r="B1" s="1"/>
      <c r="C1" s="1"/>
      <c r="D1" s="2" t="s">
        <v>0</v>
      </c>
      <c r="E1" s="3"/>
      <c r="F1" s="34"/>
      <c r="G1" s="34"/>
      <c r="H1" s="1"/>
      <c r="I1" s="1"/>
    </row>
    <row r="2" spans="1:9" x14ac:dyDescent="0.3">
      <c r="A2" s="1"/>
      <c r="B2" s="1"/>
      <c r="C2" s="1"/>
      <c r="D2" s="2" t="s">
        <v>1</v>
      </c>
      <c r="E2" s="5"/>
      <c r="F2" s="6"/>
      <c r="G2" s="6"/>
      <c r="H2" s="1"/>
      <c r="I2" s="1"/>
    </row>
    <row r="3" spans="1:9" x14ac:dyDescent="0.3">
      <c r="A3" s="7"/>
      <c r="B3" s="1"/>
      <c r="C3" s="1"/>
      <c r="D3" s="1"/>
      <c r="E3" s="1"/>
      <c r="F3" s="1"/>
      <c r="G3" s="1"/>
      <c r="H3" s="1"/>
      <c r="I3" s="1"/>
    </row>
    <row r="4" spans="1:9" x14ac:dyDescent="0.3">
      <c r="A4" s="7"/>
      <c r="B4" s="1"/>
      <c r="C4" s="1"/>
      <c r="D4" s="1"/>
      <c r="E4" s="1"/>
      <c r="F4" s="1"/>
      <c r="G4" s="1"/>
      <c r="H4" s="1"/>
      <c r="I4" s="1"/>
    </row>
    <row r="5" spans="1:9" ht="18" x14ac:dyDescent="0.35">
      <c r="A5" s="35" t="s">
        <v>27</v>
      </c>
      <c r="B5" s="35"/>
      <c r="C5" s="35"/>
      <c r="D5" s="35"/>
      <c r="E5" s="35"/>
      <c r="F5" s="35"/>
      <c r="G5" s="35"/>
      <c r="H5" s="35"/>
      <c r="I5" s="35"/>
    </row>
    <row r="6" spans="1:9" x14ac:dyDescent="0.3">
      <c r="A6" s="8"/>
      <c r="B6" s="8"/>
      <c r="C6" s="8"/>
      <c r="D6" s="8"/>
      <c r="E6" s="8"/>
      <c r="F6" s="8"/>
      <c r="G6" s="8"/>
      <c r="H6" s="8"/>
      <c r="I6" s="8"/>
    </row>
    <row r="7" spans="1:9" x14ac:dyDescent="0.3">
      <c r="A7" s="9"/>
      <c r="B7" s="9"/>
      <c r="C7" s="9"/>
      <c r="D7" s="9"/>
      <c r="E7" s="9"/>
      <c r="F7" s="9"/>
      <c r="G7" s="10">
        <v>46368</v>
      </c>
      <c r="H7" s="8" t="s">
        <v>28</v>
      </c>
      <c r="I7" s="8"/>
    </row>
    <row r="8" spans="1:9" ht="15" customHeight="1" x14ac:dyDescent="0.3">
      <c r="A8" s="8"/>
      <c r="B8" s="8"/>
      <c r="C8" s="8"/>
      <c r="D8" s="8"/>
      <c r="E8" s="8"/>
      <c r="F8" s="8"/>
      <c r="G8" s="11"/>
      <c r="H8" s="8"/>
      <c r="I8" s="8"/>
    </row>
    <row r="9" spans="1:9" ht="15" customHeight="1" x14ac:dyDescent="0.3">
      <c r="A9" s="36" t="s">
        <v>29</v>
      </c>
      <c r="B9" s="36"/>
      <c r="C9" s="36"/>
      <c r="D9" s="36"/>
      <c r="E9" s="37"/>
      <c r="F9" s="12"/>
      <c r="G9" s="13">
        <f>+F12</f>
        <v>0</v>
      </c>
      <c r="H9" s="14" t="s">
        <v>2</v>
      </c>
      <c r="I9" s="15">
        <f>+G9*3.75%</f>
        <v>0</v>
      </c>
    </row>
    <row r="10" spans="1:9" x14ac:dyDescent="0.3">
      <c r="A10" s="38" t="s">
        <v>3</v>
      </c>
      <c r="B10" s="38"/>
      <c r="C10" s="38"/>
      <c r="D10" s="38"/>
      <c r="E10" s="39"/>
      <c r="F10" s="12"/>
      <c r="G10" s="13">
        <f>+G7</f>
        <v>46368</v>
      </c>
      <c r="H10" s="16" t="s">
        <v>4</v>
      </c>
      <c r="I10" s="15">
        <f>+G10*7%</f>
        <v>3245.76</v>
      </c>
    </row>
    <row r="11" spans="1:9" x14ac:dyDescent="0.3">
      <c r="A11" s="38" t="s">
        <v>5</v>
      </c>
      <c r="B11" s="38"/>
      <c r="C11" s="38"/>
      <c r="D11" s="38"/>
      <c r="E11" s="39"/>
      <c r="F11" s="12"/>
      <c r="G11" s="13">
        <f>+G10*8</f>
        <v>370944</v>
      </c>
      <c r="H11" s="14" t="s">
        <v>6</v>
      </c>
      <c r="I11" s="15">
        <f>+G11*3%</f>
        <v>11128.32</v>
      </c>
    </row>
    <row r="12" spans="1:9" x14ac:dyDescent="0.3">
      <c r="A12" s="40" t="s">
        <v>7</v>
      </c>
      <c r="B12" s="40"/>
      <c r="C12" s="40"/>
      <c r="D12" s="40"/>
      <c r="E12" s="41"/>
      <c r="F12" s="17">
        <f>+SUM(F9:F11)</f>
        <v>0</v>
      </c>
      <c r="G12" s="13"/>
      <c r="H12" s="8"/>
      <c r="I12" s="8"/>
    </row>
    <row r="13" spans="1:9" x14ac:dyDescent="0.3">
      <c r="A13" s="8"/>
      <c r="B13" s="8"/>
      <c r="C13" s="8"/>
      <c r="D13" s="8"/>
      <c r="E13" s="8"/>
      <c r="F13" s="8"/>
      <c r="G13" s="8"/>
      <c r="H13" s="8"/>
      <c r="I13" s="8"/>
    </row>
    <row r="14" spans="1:9" x14ac:dyDescent="0.3">
      <c r="A14" s="8"/>
      <c r="B14" s="8"/>
      <c r="C14" s="8"/>
      <c r="D14" s="8"/>
      <c r="E14" s="8"/>
      <c r="F14" s="8"/>
      <c r="G14" s="8"/>
      <c r="H14" s="8"/>
      <c r="I14" s="8"/>
    </row>
    <row r="15" spans="1:9" x14ac:dyDescent="0.3">
      <c r="A15" s="8"/>
      <c r="B15" s="8"/>
      <c r="C15" s="8"/>
      <c r="D15" s="8"/>
      <c r="E15" s="8"/>
      <c r="F15" s="8"/>
      <c r="G15" s="8"/>
      <c r="H15" s="8"/>
      <c r="I15" s="8"/>
    </row>
    <row r="16" spans="1:9" ht="27.6" x14ac:dyDescent="0.3">
      <c r="A16" s="8"/>
      <c r="B16" s="8"/>
      <c r="C16" s="8"/>
      <c r="D16" s="8"/>
      <c r="E16" s="18" t="s">
        <v>8</v>
      </c>
      <c r="F16" s="18" t="s">
        <v>9</v>
      </c>
      <c r="G16" s="18" t="s">
        <v>10</v>
      </c>
      <c r="H16" s="19" t="s">
        <v>11</v>
      </c>
      <c r="I16" s="8"/>
    </row>
    <row r="17" spans="1:9" x14ac:dyDescent="0.3">
      <c r="A17" s="38" t="s">
        <v>12</v>
      </c>
      <c r="B17" s="38"/>
      <c r="C17" s="38"/>
      <c r="D17" s="39"/>
      <c r="E17" s="12"/>
      <c r="F17" s="12"/>
      <c r="G17" s="12"/>
      <c r="H17" s="20">
        <f>SUM(E17:G17)-F10</f>
        <v>0</v>
      </c>
      <c r="I17" s="8"/>
    </row>
    <row r="18" spans="1:9" x14ac:dyDescent="0.3">
      <c r="A18" s="38" t="s">
        <v>13</v>
      </c>
      <c r="B18" s="38"/>
      <c r="C18" s="38"/>
      <c r="D18" s="39"/>
      <c r="E18" s="12">
        <v>0</v>
      </c>
      <c r="F18" s="12"/>
      <c r="G18" s="12">
        <v>0</v>
      </c>
      <c r="H18" s="8"/>
      <c r="I18" s="8"/>
    </row>
    <row r="19" spans="1:9" x14ac:dyDescent="0.3">
      <c r="A19" s="38" t="s">
        <v>14</v>
      </c>
      <c r="B19" s="38"/>
      <c r="C19" s="38"/>
      <c r="D19" s="39"/>
      <c r="E19" s="12">
        <v>0</v>
      </c>
      <c r="F19" s="12">
        <v>0</v>
      </c>
      <c r="G19" s="12">
        <v>0</v>
      </c>
      <c r="H19" s="8"/>
      <c r="I19" s="8"/>
    </row>
    <row r="20" spans="1:9" x14ac:dyDescent="0.3">
      <c r="A20" s="42" t="s">
        <v>15</v>
      </c>
      <c r="B20" s="42"/>
      <c r="C20" s="42"/>
      <c r="D20" s="43"/>
      <c r="E20" s="21">
        <f>+SUM(E17:E19)</f>
        <v>0</v>
      </c>
      <c r="F20" s="21">
        <f>+SUM(F17:F19)</f>
        <v>0</v>
      </c>
      <c r="G20" s="21">
        <f>+SUM(G17:G19)</f>
        <v>0</v>
      </c>
      <c r="H20" s="8"/>
      <c r="I20" s="8"/>
    </row>
    <row r="21" spans="1:9" x14ac:dyDescent="0.3">
      <c r="A21" s="44" t="s">
        <v>16</v>
      </c>
      <c r="B21" s="44"/>
      <c r="C21" s="44"/>
      <c r="D21" s="44"/>
      <c r="E21" s="22">
        <f>IF(G9&gt;G11,+G11*1.875%,IF(G9&gt;1.3333*G10,G9*1.875%,G10*2.5%))</f>
        <v>1159.2</v>
      </c>
      <c r="F21" s="23">
        <f>IF(G9&gt;=G11,G11*3%,IF(G9&gt;172453,G11*3%,IF(G9&lt;=0,G10*7%,(G10*7%+G9*3.75%))))</f>
        <v>3245.76</v>
      </c>
      <c r="G21" s="23">
        <f>IF(G9&gt;G11,G11*10%+(G11-G10)*15%,IF(G9&gt;G10,G9*10%+(G9-G10)*15%,G10*10%))</f>
        <v>4636.8</v>
      </c>
      <c r="H21" s="23">
        <f>E21+F21+G21</f>
        <v>9041.76</v>
      </c>
      <c r="I21" s="24"/>
    </row>
    <row r="22" spans="1:9" ht="15.6" x14ac:dyDescent="0.3">
      <c r="A22" s="25"/>
      <c r="B22" s="33" t="s">
        <v>17</v>
      </c>
      <c r="C22" s="33"/>
      <c r="D22" s="33"/>
      <c r="E22" s="26">
        <f>IF(E20&gt;E21,E20-E21,0)</f>
        <v>0</v>
      </c>
      <c r="F22" s="26">
        <f>IF(F20&gt;F21,F20-F21,0)</f>
        <v>0</v>
      </c>
      <c r="G22" s="26">
        <f>IF(G20&gt;G21,G20-G21,0)</f>
        <v>0</v>
      </c>
      <c r="H22" s="27"/>
      <c r="I22" s="27"/>
    </row>
    <row r="23" spans="1:9" x14ac:dyDescent="0.3">
      <c r="A23" s="28"/>
      <c r="B23" s="28"/>
      <c r="C23" s="28"/>
      <c r="D23" s="28"/>
      <c r="E23" s="28"/>
      <c r="F23" s="28"/>
      <c r="G23" s="28"/>
      <c r="H23" s="28"/>
      <c r="I23" s="28"/>
    </row>
    <row r="24" spans="1:9" x14ac:dyDescent="0.3">
      <c r="A24" s="28"/>
      <c r="B24" s="28"/>
      <c r="C24" s="28"/>
      <c r="D24" s="28"/>
      <c r="E24" s="28"/>
      <c r="F24" s="28"/>
      <c r="G24" s="28"/>
      <c r="H24" s="28"/>
      <c r="I24" s="28"/>
    </row>
    <row r="25" spans="1:9" ht="28.8" x14ac:dyDescent="0.55000000000000004">
      <c r="A25" s="29" t="s">
        <v>18</v>
      </c>
      <c r="B25" s="30" t="s">
        <v>30</v>
      </c>
      <c r="C25" s="30"/>
      <c r="D25" s="30"/>
      <c r="E25" s="30"/>
      <c r="F25" s="30"/>
      <c r="G25" s="30"/>
      <c r="H25" s="28"/>
      <c r="I25" s="28"/>
    </row>
    <row r="26" spans="1:9" x14ac:dyDescent="0.3">
      <c r="A26" s="28"/>
      <c r="B26" s="28"/>
      <c r="C26" s="28"/>
      <c r="D26" s="28"/>
      <c r="E26" s="28"/>
      <c r="F26" s="28"/>
      <c r="G26" s="28"/>
      <c r="H26" s="28"/>
      <c r="I26" s="28"/>
    </row>
    <row r="27" spans="1:9" x14ac:dyDescent="0.3">
      <c r="B27" s="32" t="s">
        <v>19</v>
      </c>
      <c r="C27" s="31"/>
      <c r="D27" s="31"/>
      <c r="E27" s="31"/>
      <c r="F27" s="31"/>
      <c r="G27" s="31"/>
      <c r="H27" s="31"/>
    </row>
    <row r="28" spans="1:9" x14ac:dyDescent="0.3">
      <c r="B28" s="31" t="s">
        <v>20</v>
      </c>
    </row>
    <row r="29" spans="1:9" x14ac:dyDescent="0.3">
      <c r="B29" s="4" t="s">
        <v>21</v>
      </c>
    </row>
    <row r="30" spans="1:9" x14ac:dyDescent="0.3">
      <c r="B30" s="31" t="s">
        <v>22</v>
      </c>
    </row>
    <row r="31" spans="1:9" x14ac:dyDescent="0.3">
      <c r="B31" s="4" t="s">
        <v>23</v>
      </c>
    </row>
    <row r="32" spans="1:9" x14ac:dyDescent="0.3">
      <c r="B32" s="4" t="s">
        <v>24</v>
      </c>
    </row>
    <row r="33" spans="2:2" x14ac:dyDescent="0.3">
      <c r="B33" s="4" t="s">
        <v>25</v>
      </c>
    </row>
    <row r="34" spans="2:2" x14ac:dyDescent="0.3">
      <c r="B34" s="4" t="s">
        <v>26</v>
      </c>
    </row>
    <row r="35" spans="2:2" x14ac:dyDescent="0.3">
      <c r="B35" s="31" t="s">
        <v>31</v>
      </c>
    </row>
  </sheetData>
  <mergeCells count="12">
    <mergeCell ref="B22:D22"/>
    <mergeCell ref="F1:G1"/>
    <mergeCell ref="A5:I5"/>
    <mergeCell ref="A9:E9"/>
    <mergeCell ref="A10:E10"/>
    <mergeCell ref="A11:E11"/>
    <mergeCell ref="A12:E12"/>
    <mergeCell ref="A17:D17"/>
    <mergeCell ref="A18:D18"/>
    <mergeCell ref="A19:D19"/>
    <mergeCell ref="A20:D20"/>
    <mergeCell ref="A21:D21"/>
  </mergeCells>
  <pageMargins left="0.19685039370078741" right="0.31496062992125984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MADELIN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2023-01-27T14:21:33Z</dcterms:created>
  <dcterms:modified xsi:type="dcterms:W3CDTF">2024-12-17T15:03:37Z</dcterms:modified>
</cp:coreProperties>
</file>